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zidoriusVaitiekūnas\OneDrive - Citus\Desktop\Bendra konstrukcijų informacija\Infromacija Mūro konstrukcijoms įrengti\"/>
    </mc:Choice>
  </mc:AlternateContent>
  <xr:revisionPtr revIDLastSave="0" documentId="13_ncr:1_{4BFCBE65-E2DB-458C-818A-BD327035D8B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amata" sheetId="2" r:id="rId1"/>
    <sheet name="Sheet1" sheetId="3" state="hidden" r:id="rId2"/>
  </sheets>
  <definedNames>
    <definedName name="M_P1" localSheetId="0">Samata!#REF!</definedName>
    <definedName name="M_P1">#REF!</definedName>
    <definedName name="_xlnm.Print_Area" localSheetId="0">Samata!$A$1:$G$52</definedName>
    <definedName name="_xlnm.Print_Titles" localSheetId="0">Samata!$9:$10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2" l="1"/>
  <c r="G31" i="2"/>
  <c r="E15" i="2"/>
  <c r="E14" i="2"/>
  <c r="I7" i="3" l="1"/>
  <c r="I6" i="3"/>
  <c r="E7" i="3"/>
  <c r="E6" i="3"/>
  <c r="E8" i="3" l="1"/>
  <c r="I8" i="3"/>
  <c r="D52" i="2"/>
  <c r="G34" i="2" l="1"/>
  <c r="G33" i="2" s="1"/>
</calcChain>
</file>

<file path=xl/sharedStrings.xml><?xml version="1.0" encoding="utf-8"?>
<sst xmlns="http://schemas.openxmlformats.org/spreadsheetml/2006/main" count="73" uniqueCount="50">
  <si>
    <t>Kiekis</t>
  </si>
  <si>
    <t>Iš viso</t>
  </si>
  <si>
    <t>Vieneto kaina</t>
  </si>
  <si>
    <t>Darbų ir išlaidų aprašymai</t>
  </si>
  <si>
    <t>Eil.
Nr.</t>
  </si>
  <si>
    <t xml:space="preserve">Mato
vnt. </t>
  </si>
  <si>
    <t>Iš viso EUR be PVM</t>
  </si>
  <si>
    <t>PVM, EUR</t>
  </si>
  <si>
    <t>Iš viso EUR su PVM</t>
  </si>
  <si>
    <t>UŽSAKOVAS:</t>
  </si>
  <si>
    <t>RANGOVAS:</t>
  </si>
  <si>
    <t>(Vardas Pavardė, mob.tel.)</t>
  </si>
  <si>
    <t>UAB "CITUS CONSTRUCTION"</t>
  </si>
  <si>
    <t>SĄMATA</t>
  </si>
  <si>
    <t>Papildomi vienetiniai įkainiai taikomi pagal poreikį (pasirašant papildomą susitarimą) ir apskaičiuojami pagal faktą</t>
  </si>
  <si>
    <t>nr1</t>
  </si>
  <si>
    <t>nr2</t>
  </si>
  <si>
    <t>kiekis</t>
  </si>
  <si>
    <t>viso</t>
  </si>
  <si>
    <t>Atsakingas:Paulius Butkus</t>
  </si>
  <si>
    <t>Pasiūlymas galioja iki: 2019-06-15</t>
  </si>
  <si>
    <t xml:space="preserve"> Pastabos: </t>
  </si>
  <si>
    <t>Bauwise kodas</t>
  </si>
  <si>
    <t>Darbų atlikimo vieta:</t>
  </si>
  <si>
    <t xml:space="preserve">Objektas: </t>
  </si>
  <si>
    <r>
      <rPr>
        <i/>
        <sz val="11"/>
        <color rgb="FF000000"/>
        <rFont val="Times New Roman"/>
        <family val="1"/>
        <charset val="186"/>
      </rPr>
      <t>Rangovas:</t>
    </r>
    <r>
      <rPr>
        <sz val="11"/>
        <color rgb="FF000000"/>
        <rFont val="Times New Roman"/>
        <family val="1"/>
        <charset val="1"/>
      </rPr>
      <t xml:space="preserve"> </t>
    </r>
  </si>
  <si>
    <r>
      <rPr>
        <i/>
        <sz val="11"/>
        <color rgb="FF000000"/>
        <rFont val="Times New Roman"/>
        <family val="1"/>
        <charset val="186"/>
      </rPr>
      <t>Užsakovas:</t>
    </r>
    <r>
      <rPr>
        <sz val="11"/>
        <color rgb="FF000000"/>
        <rFont val="Times New Roman"/>
        <family val="1"/>
        <charset val="1"/>
      </rPr>
      <t xml:space="preserve"> </t>
    </r>
  </si>
  <si>
    <t>Darbai: Mūro ir sąramų įrengimo darbai</t>
  </si>
  <si>
    <t>Mūro ir sąramų įrengimo darbai (2- 11 aukštai) B korpusas</t>
  </si>
  <si>
    <t>m3</t>
  </si>
  <si>
    <r>
      <t xml:space="preserve">Saramų įrengimas, sąrama </t>
    </r>
    <r>
      <rPr>
        <b/>
        <sz val="10"/>
        <rFont val="Times New Roman"/>
        <family val="1"/>
        <charset val="186"/>
      </rPr>
      <t>M12</t>
    </r>
    <r>
      <rPr>
        <sz val="10"/>
        <rFont val="Times New Roman"/>
        <family val="1"/>
        <charset val="186"/>
      </rPr>
      <t>. Matmenys - 90x120x1200mm. (</t>
    </r>
    <r>
      <rPr>
        <b/>
        <sz val="10"/>
        <rFont val="Times New Roman"/>
        <family val="1"/>
        <charset val="186"/>
      </rPr>
      <t>Sąramas tiekia užsakovas)</t>
    </r>
  </si>
  <si>
    <t>vnt.</t>
  </si>
  <si>
    <r>
      <t xml:space="preserve">Saramų įrengimas, sąrama </t>
    </r>
    <r>
      <rPr>
        <b/>
        <sz val="10"/>
        <rFont val="Times New Roman"/>
        <family val="1"/>
        <charset val="186"/>
      </rPr>
      <t>M14</t>
    </r>
    <r>
      <rPr>
        <sz val="10"/>
        <rFont val="Times New Roman"/>
        <family val="1"/>
        <charset val="186"/>
      </rPr>
      <t>. Matmenys - 90x120x1400mm. (</t>
    </r>
    <r>
      <rPr>
        <b/>
        <sz val="10"/>
        <rFont val="Times New Roman"/>
        <family val="1"/>
        <charset val="186"/>
      </rPr>
      <t>Sąramas tiekia užsakovas)</t>
    </r>
  </si>
  <si>
    <r>
      <t xml:space="preserve">Saramų įrengimas, sąrama </t>
    </r>
    <r>
      <rPr>
        <b/>
        <sz val="10"/>
        <rFont val="Times New Roman"/>
        <family val="1"/>
        <charset val="186"/>
      </rPr>
      <t>M16</t>
    </r>
    <r>
      <rPr>
        <sz val="10"/>
        <rFont val="Times New Roman"/>
        <family val="1"/>
        <charset val="186"/>
      </rPr>
      <t>. Matmenys - 90x120x1600mm. (</t>
    </r>
    <r>
      <rPr>
        <b/>
        <sz val="10"/>
        <rFont val="Times New Roman"/>
        <family val="1"/>
        <charset val="186"/>
      </rPr>
      <t>Sąramas tiekia užsakovas)</t>
    </r>
  </si>
  <si>
    <r>
      <t xml:space="preserve">Saramų įrengimas, sąrama </t>
    </r>
    <r>
      <rPr>
        <b/>
        <sz val="10"/>
        <rFont val="Times New Roman"/>
        <family val="1"/>
        <charset val="186"/>
      </rPr>
      <t>M24</t>
    </r>
    <r>
      <rPr>
        <sz val="10"/>
        <rFont val="Times New Roman"/>
        <family val="1"/>
        <charset val="186"/>
      </rPr>
      <t>. Matmenys - 188x120x2400mm. (</t>
    </r>
    <r>
      <rPr>
        <b/>
        <sz val="10"/>
        <rFont val="Times New Roman"/>
        <family val="1"/>
        <charset val="186"/>
      </rPr>
      <t>Sąramas tiekia užsakovas)</t>
    </r>
  </si>
  <si>
    <t>Sąrama M12 (Tiekia užsakovas)</t>
  </si>
  <si>
    <t>Sąrama M14 (Tiekia užsakovas)</t>
  </si>
  <si>
    <t>Sąrama M16 (Tiekia užsakovas)</t>
  </si>
  <si>
    <t>Sąrama M24 (Tiekia užsakovas)</t>
  </si>
  <si>
    <t>1. Užsakovas suteikia bokštinio krano paslaugas, Rangovas rūpinasi mūro priėmimu aukštuose ir paskirstymu jame</t>
  </si>
  <si>
    <r>
      <t>Mūro inkaravimas prie kolonos, kai mūras</t>
    </r>
    <r>
      <rPr>
        <b/>
        <sz val="10"/>
        <rFont val="Times New Roman"/>
        <family val="1"/>
        <charset val="186"/>
      </rPr>
      <t xml:space="preserve"> praeina šalia kolonos</t>
    </r>
    <r>
      <rPr>
        <sz val="10"/>
        <rFont val="Times New Roman"/>
        <family val="1"/>
        <charset val="186"/>
      </rPr>
      <t>. Tarpas tarp kolonos ir mūro sienos užpildomas vata - Paric SSB1. Armavimui naudojama Armatūra B500B, 6, 8 ir 14 mm diametro</t>
    </r>
  </si>
  <si>
    <t>Mūro ir sąramų įrengimo darbai 1 aukšto įėjimos stogelis</t>
  </si>
  <si>
    <r>
      <t xml:space="preserve">Saramų įrengimas, sąrama </t>
    </r>
    <r>
      <rPr>
        <b/>
        <sz val="10"/>
        <rFont val="Times New Roman"/>
        <family val="1"/>
        <charset val="186"/>
      </rPr>
      <t>MU16</t>
    </r>
    <r>
      <rPr>
        <sz val="10"/>
        <rFont val="Times New Roman"/>
        <family val="1"/>
        <charset val="186"/>
      </rPr>
      <t>. Matmenys - 188x120x1600mm. (</t>
    </r>
    <r>
      <rPr>
        <b/>
        <sz val="10"/>
        <rFont val="Times New Roman"/>
        <family val="1"/>
        <charset val="186"/>
      </rPr>
      <t>Sąramas tiekia užsakovas)</t>
    </r>
  </si>
  <si>
    <t>Sąrama MU16 (Tiekia užsakovas)</t>
  </si>
  <si>
    <t>Kita</t>
  </si>
  <si>
    <t>val.</t>
  </si>
  <si>
    <r>
      <t xml:space="preserve">Bokštinis kranas </t>
    </r>
    <r>
      <rPr>
        <b/>
        <sz val="10"/>
        <rFont val="Times New Roman"/>
        <family val="1"/>
        <charset val="186"/>
      </rPr>
      <t>(Tiekia užsakovas)</t>
    </r>
    <r>
      <rPr>
        <sz val="10"/>
        <rFont val="Times New Roman"/>
        <family val="1"/>
        <charset val="186"/>
      </rPr>
      <t xml:space="preserve"> </t>
    </r>
    <r>
      <rPr>
        <b/>
        <sz val="10"/>
        <color rgb="FFFF0000"/>
        <rFont val="Times New Roman"/>
        <family val="1"/>
        <charset val="186"/>
      </rPr>
      <t>RANGOVAS PATEIKIA REIKALINGĄ DARBO VALANDŲ SKAIČIŲ, JEIGU RANGOVUI REIKĖS BOKŠTINIO KRANO DARBAMS ATLIKTI</t>
    </r>
  </si>
  <si>
    <t>Silikatiniai blokeliai, tiekia užsakovas t - 120mm,. (Tiekia užsakovas)</t>
  </si>
  <si>
    <r>
      <t xml:space="preserve">Mūro inkaravimas prie kolonos, kai mūras praeina </t>
    </r>
    <r>
      <rPr>
        <b/>
        <sz val="10"/>
        <rFont val="Times New Roman"/>
        <family val="1"/>
        <charset val="186"/>
      </rPr>
      <t>per 1 blokelį nuo kolonos</t>
    </r>
    <r>
      <rPr>
        <sz val="10"/>
        <rFont val="Times New Roman"/>
        <family val="1"/>
        <charset val="186"/>
      </rPr>
      <t>. Tarpas tarp kolonos ir mūro  užpildomas vata - Paric SSB1. Armavimui naudojama Armatūra B500B, 6, 8 ir 14 mm diametro</t>
    </r>
  </si>
  <si>
    <r>
      <t xml:space="preserve">Pertvarų įrengimas </t>
    </r>
    <r>
      <rPr>
        <b/>
        <sz val="10"/>
        <rFont val="Times New Roman"/>
        <family val="1"/>
        <charset val="186"/>
      </rPr>
      <t>t - 120mm</t>
    </r>
    <r>
      <rPr>
        <sz val="10"/>
        <rFont val="Times New Roman"/>
        <family val="1"/>
        <charset val="186"/>
      </rPr>
      <t>, iš silikatinių blokelių M100, skiedinys S5. Pertvaros armuojamos kas 3</t>
    </r>
    <r>
      <rPr>
        <b/>
        <sz val="10"/>
        <rFont val="Times New Roman"/>
        <family val="1"/>
        <charset val="186"/>
      </rPr>
      <t xml:space="preserve"> eiles</t>
    </r>
    <r>
      <rPr>
        <sz val="10"/>
        <rFont val="Times New Roman"/>
        <family val="1"/>
        <charset val="186"/>
      </rPr>
      <t>, armatrūos tinkliuku Ø8 B500B dus trypai išilgai. (</t>
    </r>
    <r>
      <rPr>
        <b/>
        <sz val="10"/>
        <rFont val="Times New Roman"/>
        <family val="1"/>
        <charset val="186"/>
      </rPr>
      <t>Blokelius tiekia užsakovas)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</si>
</sst>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#,##0.00_ ;[Red]\-#,##0.00\ "/>
  </numFmts>
  <fonts count="15">
    <font>
      <sz val="10"/>
      <name val="TimesLT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</font>
    <font>
      <i/>
      <sz val="9"/>
      <name val="Times New Roman"/>
      <family val="1"/>
      <charset val="186"/>
    </font>
    <font>
      <i/>
      <sz val="11"/>
      <color theme="1"/>
      <name val="Times New Roman"/>
      <family val="1"/>
    </font>
    <font>
      <sz val="9"/>
      <name val="Times New Roman"/>
      <family val="1"/>
      <charset val="186"/>
    </font>
    <font>
      <sz val="10"/>
      <name val="Arial"/>
      <family val="2"/>
      <charset val="186"/>
    </font>
    <font>
      <i/>
      <sz val="8"/>
      <name val="Times New Roman"/>
      <family val="1"/>
      <charset val="186"/>
    </font>
    <font>
      <b/>
      <sz val="14"/>
      <color rgb="FF000000"/>
      <name val="Times New Roman"/>
      <family val="1"/>
      <charset val="1"/>
    </font>
    <font>
      <sz val="11"/>
      <color rgb="FF000000"/>
      <name val="Times New Roman"/>
      <family val="1"/>
      <charset val="186"/>
    </font>
    <font>
      <i/>
      <sz val="11"/>
      <color rgb="FF000000"/>
      <name val="Times New Roman"/>
      <family val="1"/>
      <charset val="186"/>
    </font>
    <font>
      <sz val="11"/>
      <color rgb="FF000000"/>
      <name val="Times New Roman"/>
      <family val="1"/>
      <charset val="1"/>
    </font>
    <font>
      <i/>
      <sz val="10"/>
      <name val="Times New Roman"/>
      <family val="1"/>
      <charset val="186"/>
    </font>
    <font>
      <b/>
      <sz val="10"/>
      <color rgb="FFFF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rgb="FF05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5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116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1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2" fontId="2" fillId="0" borderId="0" xfId="0" applyNumberFormat="1" applyFont="1" applyAlignment="1">
      <alignment vertical="top"/>
    </xf>
    <xf numFmtId="0" fontId="2" fillId="0" borderId="0" xfId="0" applyFont="1"/>
    <xf numFmtId="164" fontId="2" fillId="0" borderId="0" xfId="0" applyNumberFormat="1" applyFont="1" applyAlignment="1">
      <alignment vertical="top"/>
    </xf>
    <xf numFmtId="1" fontId="2" fillId="0" borderId="4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2" fontId="2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left"/>
    </xf>
    <xf numFmtId="1" fontId="2" fillId="0" borderId="3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164" fontId="1" fillId="0" borderId="6" xfId="0" applyNumberFormat="1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center" vertical="center"/>
    </xf>
    <xf numFmtId="2" fontId="2" fillId="0" borderId="15" xfId="0" applyNumberFormat="1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1" fontId="13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left"/>
    </xf>
    <xf numFmtId="0" fontId="2" fillId="0" borderId="13" xfId="0" applyFont="1" applyBorder="1" applyAlignment="1">
      <alignment horizontal="left" wrapText="1"/>
    </xf>
    <xf numFmtId="165" fontId="1" fillId="0" borderId="12" xfId="0" applyNumberFormat="1" applyFont="1" applyBorder="1" applyAlignment="1">
      <alignment horizontal="right" vertical="center"/>
    </xf>
    <xf numFmtId="165" fontId="1" fillId="0" borderId="10" xfId="0" applyNumberFormat="1" applyFont="1" applyBorder="1" applyAlignment="1">
      <alignment horizontal="right" vertical="center"/>
    </xf>
    <xf numFmtId="165" fontId="1" fillId="0" borderId="11" xfId="0" applyNumberFormat="1" applyFont="1" applyBorder="1" applyAlignment="1">
      <alignment horizontal="right" vertical="center"/>
    </xf>
    <xf numFmtId="165" fontId="2" fillId="0" borderId="9" xfId="0" applyNumberFormat="1" applyFont="1" applyBorder="1" applyAlignment="1">
      <alignment horizontal="right" vertical="center"/>
    </xf>
    <xf numFmtId="165" fontId="2" fillId="0" borderId="5" xfId="0" applyNumberFormat="1" applyFont="1" applyBorder="1" applyAlignment="1">
      <alignment horizontal="right" vertical="center"/>
    </xf>
    <xf numFmtId="0" fontId="2" fillId="0" borderId="15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165" fontId="2" fillId="0" borderId="16" xfId="0" applyNumberFormat="1" applyFont="1" applyBorder="1" applyAlignment="1">
      <alignment horizontal="right" vertical="center"/>
    </xf>
    <xf numFmtId="1" fontId="1" fillId="0" borderId="21" xfId="0" applyNumberFormat="1" applyFont="1" applyBorder="1" applyAlignment="1">
      <alignment horizontal="center" vertical="center" wrapText="1"/>
    </xf>
    <xf numFmtId="1" fontId="2" fillId="0" borderId="22" xfId="0" applyNumberFormat="1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1" fontId="13" fillId="0" borderId="0" xfId="0" applyNumberFormat="1" applyFont="1" applyAlignment="1">
      <alignment horizontal="right" vertical="top"/>
    </xf>
    <xf numFmtId="1" fontId="2" fillId="0" borderId="26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horizontal="left" vertical="center" wrapText="1"/>
    </xf>
    <xf numFmtId="2" fontId="2" fillId="0" borderId="26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165" fontId="2" fillId="0" borderId="26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6" xfId="0" applyNumberFormat="1" applyFont="1" applyBorder="1" applyAlignment="1">
      <alignment horizontal="right" vertical="center"/>
    </xf>
    <xf numFmtId="1" fontId="2" fillId="3" borderId="3" xfId="0" applyNumberFormat="1" applyFont="1" applyFill="1" applyBorder="1" applyAlignment="1">
      <alignment horizontal="center" vertical="center"/>
    </xf>
    <xf numFmtId="1" fontId="2" fillId="3" borderId="26" xfId="0" applyNumberFormat="1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left" vertical="center" wrapText="1"/>
    </xf>
    <xf numFmtId="2" fontId="2" fillId="3" borderId="26" xfId="0" applyNumberFormat="1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/>
    </xf>
    <xf numFmtId="165" fontId="2" fillId="3" borderId="26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horizontal="right" vertical="center"/>
    </xf>
    <xf numFmtId="1" fontId="2" fillId="0" borderId="15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 wrapText="1"/>
    </xf>
    <xf numFmtId="2" fontId="2" fillId="0" borderId="15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165" fontId="2" fillId="0" borderId="15" xfId="0" applyNumberFormat="1" applyFont="1" applyBorder="1" applyAlignment="1">
      <alignment horizontal="center" vertical="center"/>
    </xf>
    <xf numFmtId="1" fontId="2" fillId="3" borderId="18" xfId="0" applyNumberFormat="1" applyFont="1" applyFill="1" applyBorder="1" applyAlignment="1">
      <alignment horizontal="center" vertical="center"/>
    </xf>
    <xf numFmtId="1" fontId="2" fillId="3" borderId="19" xfId="0" applyNumberFormat="1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left" vertical="center" wrapText="1"/>
    </xf>
    <xf numFmtId="2" fontId="2" fillId="3" borderId="19" xfId="0" applyNumberFormat="1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/>
    </xf>
    <xf numFmtId="165" fontId="2" fillId="3" borderId="19" xfId="0" applyNumberFormat="1" applyFont="1" applyFill="1" applyBorder="1" applyAlignment="1">
      <alignment horizontal="center" vertical="center"/>
    </xf>
    <xf numFmtId="165" fontId="2" fillId="3" borderId="20" xfId="0" applyNumberFormat="1" applyFont="1" applyFill="1" applyBorder="1" applyAlignment="1">
      <alignment horizontal="right" vertical="center"/>
    </xf>
    <xf numFmtId="1" fontId="2" fillId="3" borderId="30" xfId="0" applyNumberFormat="1" applyFont="1" applyFill="1" applyBorder="1" applyAlignment="1">
      <alignment horizontal="center" vertical="center"/>
    </xf>
    <xf numFmtId="1" fontId="2" fillId="3" borderId="17" xfId="0" applyNumberFormat="1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left" vertical="center" wrapText="1"/>
    </xf>
    <xf numFmtId="2" fontId="2" fillId="3" borderId="17" xfId="0" applyNumberFormat="1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/>
    </xf>
    <xf numFmtId="165" fontId="2" fillId="3" borderId="17" xfId="0" applyNumberFormat="1" applyFont="1" applyFill="1" applyBorder="1" applyAlignment="1">
      <alignment horizontal="center" vertical="center"/>
    </xf>
    <xf numFmtId="165" fontId="2" fillId="3" borderId="31" xfId="0" applyNumberFormat="1" applyFont="1" applyFill="1" applyBorder="1" applyAlignment="1">
      <alignment horizontal="right" vertical="center"/>
    </xf>
    <xf numFmtId="1" fontId="1" fillId="2" borderId="32" xfId="0" applyNumberFormat="1" applyFont="1" applyFill="1" applyBorder="1" applyAlignment="1">
      <alignment horizontal="center" vertical="center" wrapText="1"/>
    </xf>
    <xf numFmtId="1" fontId="1" fillId="2" borderId="33" xfId="0" applyNumberFormat="1" applyFont="1" applyFill="1" applyBorder="1" applyAlignment="1">
      <alignment horizontal="center" vertical="center" wrapText="1"/>
    </xf>
    <xf numFmtId="1" fontId="1" fillId="2" borderId="34" xfId="0" applyNumberFormat="1" applyFont="1" applyFill="1" applyBorder="1" applyAlignment="1">
      <alignment horizontal="center" vertical="center" wrapText="1"/>
    </xf>
    <xf numFmtId="1" fontId="1" fillId="2" borderId="27" xfId="0" applyNumberFormat="1" applyFont="1" applyFill="1" applyBorder="1" applyAlignment="1">
      <alignment horizontal="center" vertical="center"/>
    </xf>
    <xf numFmtId="1" fontId="1" fillId="2" borderId="28" xfId="0" applyNumberFormat="1" applyFont="1" applyFill="1" applyBorder="1" applyAlignment="1">
      <alignment horizontal="center" vertical="center"/>
    </xf>
    <xf numFmtId="1" fontId="1" fillId="2" borderId="29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" fontId="13" fillId="0" borderId="0" xfId="0" applyNumberFormat="1" applyFont="1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right"/>
    </xf>
    <xf numFmtId="0" fontId="3" fillId="0" borderId="8" xfId="0" applyFont="1" applyBorder="1" applyAlignment="1">
      <alignment horizontal="right" vertical="top"/>
    </xf>
    <xf numFmtId="0" fontId="3" fillId="0" borderId="7" xfId="0" applyFont="1" applyBorder="1" applyAlignment="1">
      <alignment horizontal="right"/>
    </xf>
    <xf numFmtId="0" fontId="5" fillId="0" borderId="0" xfId="0" applyFont="1" applyAlignment="1">
      <alignment horizontal="left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8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19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/>
    </xf>
    <xf numFmtId="2" fontId="1" fillId="0" borderId="20" xfId="0" applyNumberFormat="1" applyFont="1" applyBorder="1" applyAlignment="1">
      <alignment horizontal="center" vertical="center"/>
    </xf>
    <xf numFmtId="1" fontId="1" fillId="0" borderId="24" xfId="0" applyNumberFormat="1" applyFont="1" applyBorder="1" applyAlignment="1">
      <alignment horizontal="center" vertical="center" wrapText="1"/>
    </xf>
    <xf numFmtId="1" fontId="1" fillId="0" borderId="25" xfId="0" applyNumberFormat="1" applyFont="1" applyBorder="1" applyAlignment="1">
      <alignment horizontal="center" vertical="center" wrapText="1"/>
    </xf>
    <xf numFmtId="1" fontId="13" fillId="0" borderId="0" xfId="0" applyNumberFormat="1" applyFont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3"/>
  <sheetViews>
    <sheetView showGridLines="0" showZeros="0" tabSelected="1" topLeftCell="A19" zoomScaleNormal="100" zoomScaleSheetLayoutView="145" workbookViewId="0">
      <selection activeCell="C27" sqref="C27"/>
    </sheetView>
  </sheetViews>
  <sheetFormatPr defaultColWidth="9.33203125" defaultRowHeight="13.2"/>
  <cols>
    <col min="1" max="1" width="9.77734375" style="4" bestFit="1" customWidth="1"/>
    <col min="2" max="2" width="9.77734375" style="4" customWidth="1"/>
    <col min="3" max="3" width="46.6640625" style="5" customWidth="1"/>
    <col min="4" max="4" width="8" style="6" bestFit="1" customWidth="1"/>
    <col min="5" max="5" width="8.33203125" style="6" customWidth="1"/>
    <col min="6" max="6" width="13.109375" style="9" customWidth="1"/>
    <col min="7" max="7" width="13.33203125" style="7" customWidth="1"/>
    <col min="8" max="16384" width="9.33203125" style="3"/>
  </cols>
  <sheetData>
    <row r="1" spans="1:15" s="1" customFormat="1" ht="17.399999999999999">
      <c r="A1" s="96" t="s">
        <v>13</v>
      </c>
      <c r="B1" s="96"/>
      <c r="C1" s="96"/>
      <c r="D1" s="96"/>
      <c r="E1" s="96"/>
      <c r="F1" s="96"/>
      <c r="G1" s="96"/>
    </row>
    <row r="2" spans="1:15" s="1" customFormat="1" ht="17.399999999999999">
      <c r="A2" s="28"/>
      <c r="B2" s="28"/>
      <c r="C2" s="28"/>
      <c r="D2" s="28"/>
      <c r="E2" s="28"/>
      <c r="F2" s="28"/>
      <c r="G2" s="28"/>
    </row>
    <row r="3" spans="1:15" s="1" customFormat="1" ht="13.8">
      <c r="A3" s="29" t="s">
        <v>26</v>
      </c>
      <c r="B3" s="29"/>
      <c r="C3" s="30"/>
      <c r="D3" s="30"/>
      <c r="E3" s="30"/>
      <c r="F3" s="30"/>
      <c r="G3" s="30"/>
    </row>
    <row r="4" spans="1:15" s="1" customFormat="1" ht="13.8">
      <c r="A4" s="29" t="s">
        <v>25</v>
      </c>
      <c r="B4" s="29"/>
      <c r="C4" s="30"/>
      <c r="D4" s="30"/>
      <c r="E4" s="30"/>
      <c r="F4" s="30"/>
      <c r="G4" s="30"/>
    </row>
    <row r="5" spans="1:15" s="1" customFormat="1" ht="13.8">
      <c r="A5" s="102" t="s">
        <v>24</v>
      </c>
      <c r="B5" s="102"/>
      <c r="C5" s="102"/>
      <c r="D5" s="102"/>
      <c r="E5" s="102"/>
      <c r="F5" s="102"/>
      <c r="G5" s="102"/>
    </row>
    <row r="6" spans="1:15" s="1" customFormat="1" ht="13.8">
      <c r="A6" s="20" t="s">
        <v>23</v>
      </c>
      <c r="B6" s="20"/>
      <c r="C6" s="20"/>
      <c r="D6" s="20"/>
      <c r="E6" s="20"/>
      <c r="F6" s="20"/>
      <c r="G6" s="20"/>
    </row>
    <row r="7" spans="1:15" s="1" customFormat="1" ht="13.8">
      <c r="A7" s="20" t="s">
        <v>27</v>
      </c>
      <c r="B7" s="20"/>
      <c r="C7" s="20"/>
      <c r="D7" s="20"/>
      <c r="E7" s="20"/>
      <c r="F7" s="20"/>
      <c r="G7" s="20"/>
    </row>
    <row r="8" spans="1:15" s="1" customFormat="1" ht="14.4" thickBot="1">
      <c r="A8" s="20"/>
      <c r="B8" s="20"/>
      <c r="C8" s="20"/>
      <c r="D8" s="20"/>
      <c r="E8" s="20"/>
      <c r="F8" s="20"/>
      <c r="G8" s="20"/>
    </row>
    <row r="9" spans="1:15" s="2" customFormat="1" ht="15.75" customHeight="1">
      <c r="A9" s="103" t="s">
        <v>4</v>
      </c>
      <c r="B9" s="113" t="s">
        <v>22</v>
      </c>
      <c r="C9" s="105" t="s">
        <v>3</v>
      </c>
      <c r="D9" s="105" t="s">
        <v>5</v>
      </c>
      <c r="E9" s="107" t="s">
        <v>0</v>
      </c>
      <c r="F9" s="109" t="s">
        <v>2</v>
      </c>
      <c r="G9" s="111" t="s">
        <v>1</v>
      </c>
    </row>
    <row r="10" spans="1:15" ht="13.8" thickBot="1">
      <c r="A10" s="104"/>
      <c r="B10" s="114"/>
      <c r="C10" s="106"/>
      <c r="D10" s="106"/>
      <c r="E10" s="108"/>
      <c r="F10" s="110"/>
      <c r="G10" s="112"/>
      <c r="H10" s="6"/>
      <c r="I10" s="6"/>
      <c r="J10" s="6"/>
      <c r="K10" s="6"/>
      <c r="L10" s="6"/>
      <c r="M10" s="6"/>
      <c r="N10" s="6"/>
      <c r="O10" s="6"/>
    </row>
    <row r="11" spans="1:15" ht="13.8" thickBot="1">
      <c r="A11" s="93" t="s">
        <v>28</v>
      </c>
      <c r="B11" s="94"/>
      <c r="C11" s="94"/>
      <c r="D11" s="94"/>
      <c r="E11" s="94"/>
      <c r="F11" s="94"/>
      <c r="G11" s="95"/>
      <c r="H11" s="6"/>
      <c r="I11" s="6"/>
      <c r="J11" s="6"/>
      <c r="K11" s="6"/>
      <c r="L11" s="6"/>
      <c r="M11" s="6"/>
      <c r="N11" s="6"/>
      <c r="O11" s="6"/>
    </row>
    <row r="12" spans="1:15" ht="69" customHeight="1">
      <c r="A12" s="57">
        <v>1</v>
      </c>
      <c r="B12" s="58"/>
      <c r="C12" s="59" t="s">
        <v>49</v>
      </c>
      <c r="D12" s="60" t="s">
        <v>29</v>
      </c>
      <c r="E12" s="61">
        <v>351</v>
      </c>
      <c r="F12" s="62"/>
      <c r="G12" s="63"/>
      <c r="H12" s="6"/>
      <c r="I12" s="6"/>
      <c r="J12" s="6"/>
      <c r="K12" s="6"/>
      <c r="L12" s="6"/>
      <c r="M12" s="6"/>
      <c r="N12" s="6"/>
      <c r="O12" s="6"/>
    </row>
    <row r="13" spans="1:15" ht="26.4">
      <c r="A13" s="64">
        <v>2</v>
      </c>
      <c r="B13" s="65"/>
      <c r="C13" s="66" t="s">
        <v>47</v>
      </c>
      <c r="D13" s="67" t="s">
        <v>29</v>
      </c>
      <c r="E13" s="68">
        <v>369</v>
      </c>
      <c r="F13" s="69"/>
      <c r="G13" s="70"/>
      <c r="H13" s="6"/>
      <c r="I13" s="6"/>
      <c r="J13" s="6"/>
      <c r="K13" s="6"/>
      <c r="L13" s="6"/>
      <c r="M13" s="6"/>
      <c r="N13" s="6"/>
      <c r="O13" s="6"/>
    </row>
    <row r="14" spans="1:15" ht="52.8">
      <c r="A14" s="32">
        <v>3</v>
      </c>
      <c r="B14" s="71"/>
      <c r="C14" s="72" t="s">
        <v>40</v>
      </c>
      <c r="D14" s="73" t="s">
        <v>31</v>
      </c>
      <c r="E14" s="74">
        <f>(35*3)+(8*6)</f>
        <v>153</v>
      </c>
      <c r="F14" s="75"/>
      <c r="G14" s="47"/>
      <c r="H14" s="6"/>
      <c r="I14" s="6"/>
      <c r="J14" s="6"/>
      <c r="K14" s="6"/>
      <c r="L14" s="6"/>
      <c r="M14" s="6"/>
      <c r="N14" s="6"/>
      <c r="O14" s="6"/>
    </row>
    <row r="15" spans="1:15" ht="52.8">
      <c r="A15" s="32">
        <v>4</v>
      </c>
      <c r="B15" s="71"/>
      <c r="C15" s="72" t="s">
        <v>48</v>
      </c>
      <c r="D15" s="73" t="s">
        <v>31</v>
      </c>
      <c r="E15" s="74">
        <f>35*6</f>
        <v>210</v>
      </c>
      <c r="F15" s="75"/>
      <c r="G15" s="47"/>
      <c r="H15" s="6"/>
      <c r="I15" s="6"/>
      <c r="J15" s="6"/>
      <c r="K15" s="6"/>
      <c r="L15" s="6"/>
      <c r="M15" s="6"/>
      <c r="N15" s="6"/>
      <c r="O15" s="6"/>
    </row>
    <row r="16" spans="1:15" ht="29.4" customHeight="1">
      <c r="A16" s="21">
        <v>5</v>
      </c>
      <c r="B16" s="52"/>
      <c r="C16" s="53" t="s">
        <v>30</v>
      </c>
      <c r="D16" s="54" t="s">
        <v>31</v>
      </c>
      <c r="E16" s="55">
        <v>34</v>
      </c>
      <c r="F16" s="56"/>
      <c r="G16" s="43"/>
      <c r="H16" s="6"/>
      <c r="I16" s="6"/>
      <c r="J16" s="6"/>
      <c r="K16" s="6"/>
      <c r="L16" s="6"/>
      <c r="M16" s="6"/>
      <c r="N16" s="6"/>
      <c r="O16" s="6"/>
    </row>
    <row r="17" spans="1:15">
      <c r="A17" s="64">
        <v>6</v>
      </c>
      <c r="B17" s="65"/>
      <c r="C17" s="66" t="s">
        <v>35</v>
      </c>
      <c r="D17" s="67" t="s">
        <v>31</v>
      </c>
      <c r="E17" s="68">
        <v>34</v>
      </c>
      <c r="F17" s="69"/>
      <c r="G17" s="70"/>
      <c r="H17" s="6"/>
      <c r="I17" s="6"/>
      <c r="J17" s="6"/>
      <c r="K17" s="6"/>
      <c r="L17" s="6"/>
      <c r="M17" s="6"/>
      <c r="N17" s="6"/>
      <c r="O17" s="6"/>
    </row>
    <row r="18" spans="1:15" ht="26.4">
      <c r="A18" s="21">
        <v>7</v>
      </c>
      <c r="B18" s="52"/>
      <c r="C18" s="53" t="s">
        <v>32</v>
      </c>
      <c r="D18" s="54" t="s">
        <v>31</v>
      </c>
      <c r="E18" s="55">
        <v>243</v>
      </c>
      <c r="F18" s="56"/>
      <c r="G18" s="43"/>
      <c r="H18" s="6"/>
      <c r="I18" s="6"/>
      <c r="J18" s="6"/>
      <c r="K18" s="6"/>
      <c r="L18" s="6"/>
      <c r="M18" s="6"/>
      <c r="N18" s="6"/>
      <c r="O18" s="6"/>
    </row>
    <row r="19" spans="1:15">
      <c r="A19" s="64">
        <v>8</v>
      </c>
      <c r="B19" s="65"/>
      <c r="C19" s="66" t="s">
        <v>36</v>
      </c>
      <c r="D19" s="67" t="s">
        <v>31</v>
      </c>
      <c r="E19" s="68">
        <v>243</v>
      </c>
      <c r="F19" s="69"/>
      <c r="G19" s="70"/>
      <c r="H19" s="6"/>
      <c r="I19" s="6"/>
      <c r="J19" s="6"/>
      <c r="K19" s="6"/>
      <c r="L19" s="6"/>
      <c r="M19" s="6"/>
      <c r="N19" s="6"/>
      <c r="O19" s="6"/>
    </row>
    <row r="20" spans="1:15" ht="26.4">
      <c r="A20" s="21">
        <v>9</v>
      </c>
      <c r="B20" s="52"/>
      <c r="C20" s="53" t="s">
        <v>33</v>
      </c>
      <c r="D20" s="54" t="s">
        <v>31</v>
      </c>
      <c r="E20" s="55">
        <v>30</v>
      </c>
      <c r="F20" s="56"/>
      <c r="G20" s="43"/>
      <c r="H20" s="6"/>
      <c r="I20" s="6"/>
      <c r="J20" s="6"/>
      <c r="K20" s="6"/>
      <c r="L20" s="6"/>
      <c r="M20" s="6"/>
      <c r="N20" s="6"/>
      <c r="O20" s="6"/>
    </row>
    <row r="21" spans="1:15">
      <c r="A21" s="64">
        <v>10</v>
      </c>
      <c r="B21" s="65"/>
      <c r="C21" s="66" t="s">
        <v>37</v>
      </c>
      <c r="D21" s="67" t="s">
        <v>31</v>
      </c>
      <c r="E21" s="68">
        <v>30</v>
      </c>
      <c r="F21" s="69"/>
      <c r="G21" s="70"/>
      <c r="H21" s="6"/>
      <c r="I21" s="6"/>
      <c r="J21" s="6"/>
      <c r="K21" s="6"/>
      <c r="L21" s="6"/>
      <c r="M21" s="6"/>
      <c r="N21" s="6"/>
      <c r="O21" s="6"/>
    </row>
    <row r="22" spans="1:15" ht="26.4">
      <c r="A22" s="21">
        <v>11</v>
      </c>
      <c r="B22" s="52"/>
      <c r="C22" s="53" t="s">
        <v>34</v>
      </c>
      <c r="D22" s="54" t="s">
        <v>31</v>
      </c>
      <c r="E22" s="55">
        <v>18</v>
      </c>
      <c r="F22" s="56"/>
      <c r="G22" s="43"/>
      <c r="H22" s="6"/>
      <c r="I22" s="6"/>
      <c r="J22" s="6"/>
      <c r="K22" s="6"/>
      <c r="L22" s="6"/>
      <c r="M22" s="6"/>
      <c r="N22" s="6"/>
      <c r="O22" s="6"/>
    </row>
    <row r="23" spans="1:15" ht="13.8" thickBot="1">
      <c r="A23" s="64">
        <v>12</v>
      </c>
      <c r="B23" s="65"/>
      <c r="C23" s="66" t="s">
        <v>38</v>
      </c>
      <c r="D23" s="67" t="s">
        <v>31</v>
      </c>
      <c r="E23" s="68">
        <v>18</v>
      </c>
      <c r="F23" s="69"/>
      <c r="G23" s="70"/>
      <c r="H23" s="6"/>
      <c r="I23" s="6"/>
      <c r="J23" s="6"/>
      <c r="K23" s="6"/>
      <c r="L23" s="6"/>
      <c r="M23" s="6"/>
      <c r="N23" s="6"/>
      <c r="O23" s="6"/>
    </row>
    <row r="24" spans="1:15" ht="13.8" thickBot="1">
      <c r="A24" s="93" t="s">
        <v>41</v>
      </c>
      <c r="B24" s="94"/>
      <c r="C24" s="94"/>
      <c r="D24" s="94"/>
      <c r="E24" s="94"/>
      <c r="F24" s="94"/>
      <c r="G24" s="95"/>
      <c r="H24" s="6"/>
      <c r="I24" s="6"/>
      <c r="J24" s="6"/>
      <c r="K24" s="6"/>
      <c r="L24" s="6"/>
      <c r="M24" s="6"/>
      <c r="N24" s="6"/>
      <c r="O24" s="6"/>
    </row>
    <row r="25" spans="1:15" ht="52.8">
      <c r="A25" s="57">
        <v>13</v>
      </c>
      <c r="B25" s="58"/>
      <c r="C25" s="59" t="s">
        <v>49</v>
      </c>
      <c r="D25" s="60" t="s">
        <v>29</v>
      </c>
      <c r="E25" s="61">
        <v>5.6</v>
      </c>
      <c r="F25" s="62"/>
      <c r="G25" s="63"/>
      <c r="H25" s="6"/>
      <c r="I25" s="6"/>
      <c r="J25" s="6"/>
      <c r="K25" s="6"/>
      <c r="L25" s="6"/>
      <c r="M25" s="6"/>
      <c r="N25" s="6"/>
      <c r="O25" s="6"/>
    </row>
    <row r="26" spans="1:15" ht="26.4">
      <c r="A26" s="64">
        <v>14</v>
      </c>
      <c r="B26" s="65"/>
      <c r="C26" s="66" t="s">
        <v>47</v>
      </c>
      <c r="D26" s="67" t="s">
        <v>29</v>
      </c>
      <c r="E26" s="68">
        <v>5.9</v>
      </c>
      <c r="F26" s="69"/>
      <c r="G26" s="70"/>
      <c r="H26" s="6"/>
      <c r="I26" s="6"/>
      <c r="J26" s="6"/>
      <c r="K26" s="6"/>
      <c r="L26" s="6"/>
      <c r="M26" s="6"/>
      <c r="N26" s="6"/>
      <c r="O26" s="6"/>
    </row>
    <row r="27" spans="1:15" ht="52.8">
      <c r="A27" s="32">
        <v>15</v>
      </c>
      <c r="B27" s="71"/>
      <c r="C27" s="72" t="s">
        <v>40</v>
      </c>
      <c r="D27" s="73" t="s">
        <v>31</v>
      </c>
      <c r="E27" s="74">
        <v>2</v>
      </c>
      <c r="F27" s="75"/>
      <c r="G27" s="47"/>
      <c r="H27" s="6"/>
      <c r="I27" s="6"/>
      <c r="J27" s="6"/>
      <c r="K27" s="6"/>
      <c r="L27" s="6"/>
      <c r="M27" s="6"/>
      <c r="N27" s="6"/>
      <c r="O27" s="6"/>
    </row>
    <row r="28" spans="1:15" ht="29.4" customHeight="1">
      <c r="A28" s="21">
        <v>16</v>
      </c>
      <c r="B28" s="52"/>
      <c r="C28" s="53" t="s">
        <v>42</v>
      </c>
      <c r="D28" s="54" t="s">
        <v>31</v>
      </c>
      <c r="E28" s="55">
        <v>2</v>
      </c>
      <c r="F28" s="56"/>
      <c r="G28" s="43"/>
      <c r="H28" s="6"/>
      <c r="I28" s="6"/>
      <c r="J28" s="6"/>
      <c r="K28" s="6"/>
      <c r="L28" s="6"/>
      <c r="M28" s="6"/>
      <c r="N28" s="6"/>
      <c r="O28" s="6"/>
    </row>
    <row r="29" spans="1:15" ht="13.8" thickBot="1">
      <c r="A29" s="76">
        <v>17</v>
      </c>
      <c r="B29" s="77"/>
      <c r="C29" s="78" t="s">
        <v>43</v>
      </c>
      <c r="D29" s="79" t="s">
        <v>31</v>
      </c>
      <c r="E29" s="80">
        <v>2</v>
      </c>
      <c r="F29" s="81"/>
      <c r="G29" s="82"/>
      <c r="H29" s="6"/>
      <c r="I29" s="6"/>
      <c r="J29" s="6"/>
      <c r="K29" s="6"/>
      <c r="L29" s="6"/>
      <c r="M29" s="6"/>
      <c r="N29" s="6"/>
      <c r="O29" s="6"/>
    </row>
    <row r="30" spans="1:15" ht="13.8" thickBot="1">
      <c r="A30" s="90" t="s">
        <v>44</v>
      </c>
      <c r="B30" s="91"/>
      <c r="C30" s="91"/>
      <c r="D30" s="91"/>
      <c r="E30" s="91"/>
      <c r="F30" s="91"/>
      <c r="G30" s="92"/>
    </row>
    <row r="31" spans="1:15" ht="53.4" thickBot="1">
      <c r="A31" s="83">
        <v>18</v>
      </c>
      <c r="B31" s="84"/>
      <c r="C31" s="85" t="s">
        <v>46</v>
      </c>
      <c r="D31" s="86" t="s">
        <v>45</v>
      </c>
      <c r="E31" s="87">
        <v>1</v>
      </c>
      <c r="F31" s="88"/>
      <c r="G31" s="89">
        <f t="shared" ref="G31" si="0">ROUND(E31*F31,2)</f>
        <v>0</v>
      </c>
    </row>
    <row r="32" spans="1:15">
      <c r="A32" s="8"/>
      <c r="B32" s="8"/>
      <c r="C32" s="99" t="s">
        <v>6</v>
      </c>
      <c r="D32" s="99"/>
      <c r="E32" s="99"/>
      <c r="F32" s="99"/>
      <c r="G32" s="40">
        <f>SUM(G12:G23,G25:G29,G31)</f>
        <v>0</v>
      </c>
    </row>
    <row r="33" spans="1:7">
      <c r="A33" s="8"/>
      <c r="B33" s="8"/>
      <c r="C33" s="100" t="s">
        <v>7</v>
      </c>
      <c r="D33" s="100"/>
      <c r="E33" s="100"/>
      <c r="F33" s="100"/>
      <c r="G33" s="41">
        <f>G34-G32</f>
        <v>0</v>
      </c>
    </row>
    <row r="34" spans="1:7" ht="13.8" thickBot="1">
      <c r="A34" s="8"/>
      <c r="B34" s="8"/>
      <c r="C34" s="101" t="s">
        <v>8</v>
      </c>
      <c r="D34" s="101"/>
      <c r="E34" s="101"/>
      <c r="F34" s="101"/>
      <c r="G34" s="42">
        <f>ROUND(G32*1.21,2)</f>
        <v>0</v>
      </c>
    </row>
    <row r="35" spans="1:7">
      <c r="D35" s="7"/>
      <c r="E35" s="7"/>
      <c r="G35" s="19"/>
    </row>
    <row r="36" spans="1:7" ht="13.2" hidden="1" customHeight="1">
      <c r="D36" s="7"/>
      <c r="E36" s="7"/>
      <c r="G36" s="19"/>
    </row>
    <row r="37" spans="1:7" hidden="1">
      <c r="A37" s="97" t="s">
        <v>14</v>
      </c>
      <c r="B37" s="97"/>
      <c r="C37" s="97"/>
      <c r="D37" s="97"/>
      <c r="E37" s="97"/>
      <c r="F37" s="97"/>
      <c r="G37" s="97"/>
    </row>
    <row r="38" spans="1:7" ht="26.4" hidden="1">
      <c r="A38" s="25" t="s">
        <v>4</v>
      </c>
      <c r="B38" s="48"/>
      <c r="C38" s="26" t="s">
        <v>3</v>
      </c>
      <c r="D38" s="26" t="s">
        <v>5</v>
      </c>
      <c r="E38" s="27" t="s">
        <v>0</v>
      </c>
      <c r="F38" s="31" t="s">
        <v>2</v>
      </c>
      <c r="G38" s="3"/>
    </row>
    <row r="39" spans="1:7" hidden="1">
      <c r="A39" s="32">
        <v>1</v>
      </c>
      <c r="B39" s="49"/>
      <c r="C39" s="45"/>
      <c r="D39" s="33"/>
      <c r="E39" s="34"/>
      <c r="F39" s="47"/>
      <c r="G39" s="3"/>
    </row>
    <row r="40" spans="1:7" hidden="1">
      <c r="A40" s="21">
        <v>2</v>
      </c>
      <c r="B40" s="49"/>
      <c r="C40" s="45"/>
      <c r="D40" s="33"/>
      <c r="E40" s="34"/>
      <c r="F40" s="43"/>
      <c r="G40" s="3"/>
    </row>
    <row r="41" spans="1:7" ht="13.8" hidden="1" thickBot="1">
      <c r="A41" s="10">
        <v>3</v>
      </c>
      <c r="B41" s="50"/>
      <c r="C41" s="46"/>
      <c r="D41" s="35"/>
      <c r="E41" s="36"/>
      <c r="F41" s="44"/>
      <c r="G41" s="3"/>
    </row>
    <row r="42" spans="1:7" ht="25.5" customHeight="1">
      <c r="A42" s="51" t="s">
        <v>21</v>
      </c>
      <c r="B42" s="115" t="s">
        <v>39</v>
      </c>
      <c r="C42" s="115"/>
      <c r="D42" s="115"/>
      <c r="E42" s="115"/>
      <c r="F42" s="115"/>
      <c r="G42" s="115"/>
    </row>
    <row r="43" spans="1:7" hidden="1">
      <c r="A43" s="37"/>
      <c r="B43" s="37"/>
      <c r="C43" s="98"/>
      <c r="D43" s="98"/>
      <c r="E43" s="98"/>
      <c r="F43" s="98"/>
      <c r="G43" s="98"/>
    </row>
    <row r="44" spans="1:7" hidden="1">
      <c r="A44" s="11"/>
      <c r="B44" s="11"/>
      <c r="C44" s="98"/>
      <c r="D44" s="98"/>
      <c r="E44" s="98"/>
      <c r="F44" s="98"/>
      <c r="G44" s="98"/>
    </row>
    <row r="45" spans="1:7" hidden="1">
      <c r="A45" s="11"/>
      <c r="B45" s="11"/>
      <c r="C45" s="98"/>
      <c r="D45" s="98"/>
      <c r="E45" s="98"/>
      <c r="F45" s="98"/>
      <c r="G45" s="98"/>
    </row>
    <row r="46" spans="1:7" hidden="1">
      <c r="A46" s="11"/>
      <c r="B46" s="11"/>
      <c r="C46" s="98"/>
      <c r="D46" s="98"/>
      <c r="E46" s="98"/>
      <c r="F46" s="98"/>
      <c r="G46" s="98"/>
    </row>
    <row r="47" spans="1:7" ht="19.95" hidden="1" customHeight="1">
      <c r="A47" s="38" t="s">
        <v>19</v>
      </c>
      <c r="B47" s="38"/>
      <c r="C47" s="39"/>
      <c r="D47" s="7"/>
      <c r="E47" s="7"/>
      <c r="G47" s="19"/>
    </row>
    <row r="48" spans="1:7" hidden="1">
      <c r="A48" s="11"/>
      <c r="B48" s="11"/>
      <c r="C48" s="24" t="s">
        <v>11</v>
      </c>
      <c r="D48" s="13"/>
      <c r="E48" s="14"/>
      <c r="F48" s="12"/>
      <c r="G48" s="12"/>
    </row>
    <row r="49" spans="1:7" s="1" customFormat="1" ht="13.8" hidden="1">
      <c r="A49" s="20" t="s">
        <v>20</v>
      </c>
      <c r="B49" s="20"/>
      <c r="C49" s="20"/>
      <c r="D49" s="20"/>
      <c r="E49" s="20"/>
      <c r="F49" s="20"/>
      <c r="G49" s="20"/>
    </row>
    <row r="50" spans="1:7" ht="14.25" customHeight="1">
      <c r="A50" s="15"/>
      <c r="B50" s="15"/>
      <c r="C50" s="16"/>
      <c r="D50" s="3"/>
      <c r="E50" s="3"/>
      <c r="F50" s="3"/>
      <c r="G50" s="3"/>
    </row>
    <row r="51" spans="1:7">
      <c r="A51" s="22" t="s">
        <v>9</v>
      </c>
      <c r="B51" s="22"/>
      <c r="C51" s="16"/>
      <c r="D51" s="22" t="s">
        <v>10</v>
      </c>
      <c r="E51" s="3"/>
      <c r="F51" s="3"/>
      <c r="G51" s="3"/>
    </row>
    <row r="52" spans="1:7">
      <c r="A52" s="23" t="s">
        <v>12</v>
      </c>
      <c r="B52" s="23"/>
      <c r="C52" s="17"/>
      <c r="D52" s="3" t="str">
        <f>SUBSTITUTE(A4,"Rangovas: ","")</f>
        <v/>
      </c>
      <c r="E52" s="3"/>
      <c r="F52" s="3"/>
      <c r="G52" s="3"/>
    </row>
    <row r="53" spans="1:7">
      <c r="C53" s="18"/>
    </row>
  </sheetData>
  <mergeCells count="18">
    <mergeCell ref="B42:G42"/>
    <mergeCell ref="A11:G11"/>
    <mergeCell ref="A30:G30"/>
    <mergeCell ref="A24:G24"/>
    <mergeCell ref="A1:G1"/>
    <mergeCell ref="A37:G37"/>
    <mergeCell ref="C43:G46"/>
    <mergeCell ref="C32:F32"/>
    <mergeCell ref="C33:F33"/>
    <mergeCell ref="C34:F34"/>
    <mergeCell ref="A5:G5"/>
    <mergeCell ref="A9:A10"/>
    <mergeCell ref="C9:C10"/>
    <mergeCell ref="D9:D10"/>
    <mergeCell ref="E9:E10"/>
    <mergeCell ref="F9:F10"/>
    <mergeCell ref="G9:G10"/>
    <mergeCell ref="B9:B10"/>
  </mergeCells>
  <printOptions horizontalCentered="1"/>
  <pageMargins left="0.55118110236220474" right="0.19685039370078741" top="0.98425196850393704" bottom="0.78740157480314965" header="0.51181102362204722" footer="0.51181102362204722"/>
  <pageSetup paperSize="9" orientation="portrait" useFirstPageNumber="1" r:id="rId1"/>
  <headerFooter alignWithMargins="0">
    <oddHeader xml:space="preserve">&amp;RPriedas Nr. 2
Prie Statybos  rangos sutarties Nr.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5:I8"/>
  <sheetViews>
    <sheetView workbookViewId="0">
      <selection activeCell="I8" sqref="I8"/>
    </sheetView>
  </sheetViews>
  <sheetFormatPr defaultRowHeight="13.2"/>
  <sheetData>
    <row r="5" spans="3:9">
      <c r="C5" t="s">
        <v>15</v>
      </c>
      <c r="D5" t="s">
        <v>17</v>
      </c>
      <c r="E5" t="s">
        <v>18</v>
      </c>
      <c r="G5" t="s">
        <v>16</v>
      </c>
    </row>
    <row r="6" spans="3:9">
      <c r="C6">
        <v>2.73</v>
      </c>
      <c r="D6">
        <v>5</v>
      </c>
      <c r="E6">
        <f>D6*C6</f>
        <v>13.65</v>
      </c>
      <c r="G6">
        <v>3.2930000000000001</v>
      </c>
      <c r="H6">
        <v>5</v>
      </c>
      <c r="I6">
        <f>H6*G6</f>
        <v>16.465</v>
      </c>
    </row>
    <row r="7" spans="3:9">
      <c r="C7">
        <v>0.72699999999999998</v>
      </c>
      <c r="D7">
        <v>4</v>
      </c>
      <c r="E7">
        <f>D7*C7</f>
        <v>2.9079999999999999</v>
      </c>
      <c r="G7">
        <v>0.72899999999999998</v>
      </c>
      <c r="H7">
        <v>4</v>
      </c>
      <c r="I7">
        <f>H7*G7</f>
        <v>2.9159999999999999</v>
      </c>
    </row>
    <row r="8" spans="3:9">
      <c r="E8">
        <f>E7+E6</f>
        <v>16.558</v>
      </c>
      <c r="I8">
        <f>I7+I6</f>
        <v>19.381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Samata</vt:lpstr>
      <vt:lpstr>Sheet1</vt:lpstr>
      <vt:lpstr>Samata!Print_Area</vt:lpstr>
      <vt:lpstr>Samata!Print_Titles</vt:lpstr>
    </vt:vector>
  </TitlesOfParts>
  <Company>Lietuvos ir Kanados bendra įmonė UAB "Astera"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SAMAT</dc:title>
  <dc:subject>Lokalinių sąmatų (be medžiagų) šablonas</dc:subject>
  <dc:creator>©Astera</dc:creator>
  <cp:lastModifiedBy>Izidorius Vaitiekūnas | Citus</cp:lastModifiedBy>
  <cp:lastPrinted>2021-07-13T12:14:07Z</cp:lastPrinted>
  <dcterms:created xsi:type="dcterms:W3CDTF">2017-02-28T13:37:16Z</dcterms:created>
  <dcterms:modified xsi:type="dcterms:W3CDTF">2022-12-13T07:04:31Z</dcterms:modified>
  <cp:category>Šablonas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ublisher">
    <vt:lpwstr>JOINT LITHUANIAN and CANADIAN COMPANY ASTERA</vt:lpwstr>
  </property>
  <property fmtid="{D5CDD505-2E9C-101B-9397-08002B2CF9AE}" pid="3" name="Date completed">
    <vt:filetime>2001-03-21T23:00:00Z</vt:filetime>
  </property>
  <property fmtid="{D5CDD505-2E9C-101B-9397-08002B2CF9AE}" pid="4" name="Telephone number">
    <vt:lpwstr>68 54 92</vt:lpwstr>
  </property>
</Properties>
</file>